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ohnson\Dropbox (CRG)\DECKO.latest.protocol\"/>
    </mc:Choice>
  </mc:AlternateContent>
  <bookViews>
    <workbookView xWindow="0" yWindow="0" windowWidth="20160" windowHeight="9036"/>
  </bookViews>
  <sheets>
    <sheet name="Instructions" sheetId="3" r:id="rId1"/>
    <sheet name="Design1" sheetId="2" r:id="rId2"/>
    <sheet name="Design2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6" i="2"/>
  <c r="E10" i="2" l="1"/>
  <c r="C10" i="2"/>
  <c r="B13" i="2" l="1"/>
  <c r="B3" i="5" l="1"/>
  <c r="B14" i="2"/>
  <c r="D23" i="5" l="1"/>
  <c r="B4" i="5"/>
  <c r="B8" i="5" l="1"/>
  <c r="B10" i="5" s="1"/>
  <c r="C7" i="5"/>
  <c r="B14" i="5" l="1"/>
  <c r="B15" i="5" s="1"/>
  <c r="B11" i="5"/>
  <c r="B12" i="5" s="1"/>
  <c r="B13" i="5" s="1"/>
  <c r="D7" i="5"/>
  <c r="C10" i="5"/>
  <c r="C13" i="5" l="1"/>
  <c r="B20" i="5"/>
  <c r="C20" i="5" s="1"/>
  <c r="C16" i="5"/>
  <c r="E7" i="5"/>
  <c r="D10" i="5"/>
  <c r="B16" i="5"/>
  <c r="B19" i="5"/>
  <c r="C19" i="5" s="1"/>
  <c r="F7" i="5" l="1"/>
  <c r="E10" i="5"/>
  <c r="D11" i="5"/>
  <c r="D12" i="5" s="1"/>
  <c r="D13" i="5" s="1"/>
  <c r="D14" i="5"/>
  <c r="D15" i="5" s="1"/>
  <c r="D16" i="5" l="1"/>
  <c r="B21" i="5"/>
  <c r="C21" i="5" s="1"/>
  <c r="E13" i="5"/>
  <c r="B22" i="5"/>
  <c r="C22" i="5" s="1"/>
  <c r="E16" i="5"/>
  <c r="G7" i="5"/>
  <c r="G10" i="5" s="1"/>
  <c r="F10" i="5"/>
  <c r="F11" i="5" l="1"/>
  <c r="F12" i="5" s="1"/>
  <c r="F13" i="5" s="1"/>
  <c r="F14" i="5"/>
  <c r="F15" i="5" s="1"/>
  <c r="G13" i="5"/>
  <c r="B24" i="5"/>
  <c r="C24" i="5" s="1"/>
  <c r="G16" i="5"/>
  <c r="F16" i="5" l="1"/>
  <c r="B23" i="5"/>
  <c r="C23" i="5" s="1"/>
</calcChain>
</file>

<file path=xl/sharedStrings.xml><?xml version="1.0" encoding="utf-8"?>
<sst xmlns="http://schemas.openxmlformats.org/spreadsheetml/2006/main" count="61" uniqueCount="49">
  <si>
    <t>1R</t>
  </si>
  <si>
    <t>2F</t>
  </si>
  <si>
    <t>3R</t>
  </si>
  <si>
    <t>4F</t>
  </si>
  <si>
    <t>5R</t>
  </si>
  <si>
    <t>6F</t>
  </si>
  <si>
    <t>CGGGATATCGGGTGGCGGCT</t>
  </si>
  <si>
    <t>5' Gibson assembly overhang</t>
  </si>
  <si>
    <t>Central region (Gibson assembly overhangs and BsmbI sequences)</t>
  </si>
  <si>
    <t>3' Gibson assembly overhang</t>
  </si>
  <si>
    <t>GTTTTAGAGCTAGAAGAGACGGAATTCCTAGGATCCCGTCTCTCTGTATGAGACCACTCTTTCCC</t>
  </si>
  <si>
    <t>Insert-1 Oligonucleotide</t>
  </si>
  <si>
    <t>DECKO Design Spreadsheet</t>
  </si>
  <si>
    <t>This workbook can be used to design oligonucleotides for cloning of DECKO vectors.</t>
  </si>
  <si>
    <t>sgRNA1</t>
  </si>
  <si>
    <t>sgRNA2</t>
  </si>
  <si>
    <t>Length</t>
  </si>
  <si>
    <t>Sequence</t>
  </si>
  <si>
    <t>6 Oligos</t>
  </si>
  <si>
    <t>Reverse</t>
  </si>
  <si>
    <t>Complement</t>
  </si>
  <si>
    <t>Length actually is</t>
  </si>
  <si>
    <t>The workbook consists of two pages:</t>
  </si>
  <si>
    <t>Notes:</t>
  </si>
  <si>
    <t>OUTPUT</t>
  </si>
  <si>
    <t>INPUT</t>
  </si>
  <si>
    <t>3. sgRNA1 should commence with 'G', as in the DECKO vector it is driven by the U6 promoter. sgRNA2, driven by H1, has no such constraint.</t>
  </si>
  <si>
    <t>Insert1 Oligonucleotide (from Design1)</t>
  </si>
  <si>
    <t>Sequence fragment</t>
  </si>
  <si>
    <t>Paste designed sgRNA sequences into blue cells.</t>
  </si>
  <si>
    <t>NB: sgRNA1 should commence with a G.</t>
  </si>
  <si>
    <t>Start Pos.</t>
  </si>
  <si>
    <t>GGAGCCTCAGAAATACAAAAA</t>
  </si>
  <si>
    <t>ATCTTGTGGAAAGGACGAAACACCG</t>
  </si>
  <si>
    <t>GTTTTAGAGCTAGAAATAGCAAGTT</t>
  </si>
  <si>
    <t>Design2: Spreadsheet takes Insert1 oligo (from Design1 page, orange cell) to design a series of 6 short oligos (green).</t>
  </si>
  <si>
    <t>Design1: User pastes two designed protospacers for target of interest into blue cells. Spreadsheet returns Insert1 oligo (orange cell).</t>
  </si>
  <si>
    <t>1. Starting protospacers can be designed using CRISPETa (crispeta.crg.eu) or a variety of other published tools.</t>
  </si>
  <si>
    <t>More information at:</t>
  </si>
  <si>
    <t>https://bmcgenomics.biomedcentral.com/articles/10.1186/s12864-015-2086-z</t>
  </si>
  <si>
    <t>http://crispeta.crg.eu/protocols</t>
  </si>
  <si>
    <t>4. Designed protospacer provided by user are typically of 20nt in length (sgRNA1 can also be 21nt if extra G is prepended)</t>
  </si>
  <si>
    <t>sgRNA1 (U6 promoter)</t>
  </si>
  <si>
    <t>sgRNA2 (H1 promoter)</t>
  </si>
  <si>
    <t>Paste designed protospacers here (sgRNA1 must start with G)</t>
  </si>
  <si>
    <t>Length (should be 155 or 156 bp)</t>
  </si>
  <si>
    <t>Length (should be 20 or 21 bp)</t>
  </si>
  <si>
    <t>2. Order for synthesis either Insert1 (in orange cell) or 6 short oligos (in green cells) - both are compatible with DECKO. However, the latter is more economical when targeting individual loci.</t>
  </si>
  <si>
    <t>Version6: handles protospacers of either 20nt or 21nt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</si>
</sst>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Liberation Sans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name val="Courier New"/>
      <family val="3"/>
      <charset val="1"/>
    </font>
    <font>
      <sz val="11"/>
      <color rgb="FF000000"/>
      <name val="Arial"/>
      <family val="2"/>
      <charset val="1"/>
    </font>
    <font>
      <b/>
      <sz val="11"/>
      <name val="Arial"/>
      <family val="2"/>
    </font>
    <font>
      <sz val="11"/>
      <color rgb="FF000000"/>
      <name val="Courier New"/>
      <family val="3"/>
    </font>
    <font>
      <sz val="11"/>
      <color theme="1"/>
      <name val="Courier New"/>
      <family val="3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  <charset val="1"/>
    </font>
    <font>
      <sz val="11"/>
      <name val="Arial"/>
      <family val="2"/>
    </font>
    <font>
      <sz val="11"/>
      <name val="Courier New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0CECE"/>
        <bgColor rgb="FFCCCCFF"/>
      </patternFill>
    </fill>
    <fill>
      <patternFill patternType="solid">
        <fgColor rgb="FFDEEBF7"/>
        <bgColor rgb="FFCCFFF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969696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Alignment="1"/>
    <xf numFmtId="0" fontId="5" fillId="0" borderId="1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7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5" borderId="17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7" borderId="1" xfId="0" applyFill="1" applyBorder="1"/>
    <xf numFmtId="0" fontId="6" fillId="0" borderId="0" xfId="0" applyFont="1" applyBorder="1" applyAlignment="1">
      <alignment wrapText="1"/>
    </xf>
    <xf numFmtId="0" fontId="2" fillId="0" borderId="0" xfId="0" applyFont="1"/>
    <xf numFmtId="0" fontId="0" fillId="7" borderId="0" xfId="0" applyFill="1" applyBorder="1"/>
    <xf numFmtId="0" fontId="0" fillId="0" borderId="0" xfId="0" applyFill="1" applyBorder="1"/>
    <xf numFmtId="0" fontId="0" fillId="0" borderId="0" xfId="0" applyFont="1"/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9" fillId="0" borderId="0" xfId="0" applyFont="1" applyAlignment="1">
      <alignment wrapText="1"/>
    </xf>
    <xf numFmtId="0" fontId="10" fillId="9" borderId="5" xfId="1" applyFont="1" applyFill="1" applyBorder="1" applyAlignment="1">
      <alignment horizontal="left" wrapText="1"/>
    </xf>
    <xf numFmtId="0" fontId="11" fillId="9" borderId="7" xfId="0" applyFont="1" applyFill="1" applyBorder="1" applyAlignment="1">
      <alignment horizontal="left"/>
    </xf>
    <xf numFmtId="0" fontId="10" fillId="9" borderId="7" xfId="1" applyFont="1" applyFill="1" applyBorder="1" applyAlignment="1">
      <alignment horizontal="left" wrapText="1"/>
    </xf>
    <xf numFmtId="0" fontId="11" fillId="9" borderId="9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/>
    <xf numFmtId="0" fontId="12" fillId="9" borderId="4" xfId="0" applyFont="1" applyFill="1" applyBorder="1"/>
    <xf numFmtId="0" fontId="12" fillId="9" borderId="6" xfId="0" applyFont="1" applyFill="1" applyBorder="1"/>
    <xf numFmtId="0" fontId="12" fillId="9" borderId="8" xfId="0" applyFont="1" applyFill="1" applyBorder="1"/>
    <xf numFmtId="0" fontId="13" fillId="0" borderId="0" xfId="0" applyFont="1"/>
    <xf numFmtId="0" fontId="13" fillId="7" borderId="0" xfId="0" applyFont="1" applyFill="1"/>
    <xf numFmtId="0" fontId="14" fillId="0" borderId="0" xfId="0" applyFont="1" applyAlignment="1"/>
    <xf numFmtId="0" fontId="15" fillId="0" borderId="0" xfId="0" applyFont="1"/>
    <xf numFmtId="0" fontId="16" fillId="8" borderId="7" xfId="0" applyFont="1" applyFill="1" applyBorder="1" applyAlignment="1">
      <alignment wrapText="1"/>
    </xf>
    <xf numFmtId="0" fontId="16" fillId="8" borderId="9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11" fillId="6" borderId="0" xfId="0" applyFont="1" applyFill="1" applyAlignment="1">
      <alignment horizontal="left"/>
    </xf>
    <xf numFmtId="0" fontId="11" fillId="0" borderId="0" xfId="0" applyFont="1"/>
    <xf numFmtId="0" fontId="10" fillId="6" borderId="0" xfId="1" applyFont="1" applyFill="1" applyAlignment="1">
      <alignment horizontal="left" wrapText="1"/>
    </xf>
    <xf numFmtId="0" fontId="10" fillId="0" borderId="0" xfId="1" applyFont="1" applyAlignment="1">
      <alignment horizontal="left" wrapText="1"/>
    </xf>
    <xf numFmtId="0" fontId="1" fillId="10" borderId="0" xfId="0" applyFont="1" applyFill="1"/>
    <xf numFmtId="0" fontId="1" fillId="1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1" fillId="0" borderId="2" xfId="0" quotePrefix="1" applyNumberFormat="1" applyFont="1" applyBorder="1" applyAlignment="1">
      <alignment horizontal="left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11" xfId="0" applyFont="1" applyBorder="1" applyAlignment="1"/>
    <xf numFmtId="0" fontId="15" fillId="9" borderId="0" xfId="0" applyFont="1" applyFill="1"/>
    <xf numFmtId="0" fontId="15" fillId="0" borderId="0" xfId="3" applyFont="1"/>
    <xf numFmtId="0" fontId="6" fillId="0" borderId="0" xfId="0" applyFont="1" applyBorder="1" applyAlignment="1">
      <alignment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ispeta.crg.eu/protoco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A3" sqref="A3"/>
    </sheetView>
  </sheetViews>
  <sheetFormatPr defaultColWidth="8.88671875" defaultRowHeight="13.8" x14ac:dyDescent="0.25"/>
  <cols>
    <col min="1" max="1" width="132.33203125" style="47" bestFit="1" customWidth="1"/>
    <col min="2" max="16384" width="8.88671875" style="47"/>
  </cols>
  <sheetData>
    <row r="1" spans="1:1" x14ac:dyDescent="0.25">
      <c r="A1" s="42" t="s">
        <v>12</v>
      </c>
    </row>
    <row r="2" spans="1:1" x14ac:dyDescent="0.25">
      <c r="A2" s="47" t="s">
        <v>13</v>
      </c>
    </row>
    <row r="3" spans="1:1" x14ac:dyDescent="0.25">
      <c r="A3" s="47" t="s">
        <v>48</v>
      </c>
    </row>
    <row r="5" spans="1:1" x14ac:dyDescent="0.25">
      <c r="A5" s="47" t="s">
        <v>22</v>
      </c>
    </row>
    <row r="6" spans="1:1" x14ac:dyDescent="0.25">
      <c r="A6" s="48" t="s">
        <v>36</v>
      </c>
    </row>
    <row r="7" spans="1:1" x14ac:dyDescent="0.25">
      <c r="A7" s="67" t="s">
        <v>35</v>
      </c>
    </row>
    <row r="9" spans="1:1" x14ac:dyDescent="0.25">
      <c r="A9" s="47" t="s">
        <v>23</v>
      </c>
    </row>
    <row r="10" spans="1:1" x14ac:dyDescent="0.25">
      <c r="A10" s="47" t="s">
        <v>37</v>
      </c>
    </row>
    <row r="11" spans="1:1" x14ac:dyDescent="0.25">
      <c r="A11" s="47" t="s">
        <v>47</v>
      </c>
    </row>
    <row r="12" spans="1:1" x14ac:dyDescent="0.25">
      <c r="A12" s="50" t="s">
        <v>26</v>
      </c>
    </row>
    <row r="13" spans="1:1" x14ac:dyDescent="0.25">
      <c r="A13" s="50" t="s">
        <v>41</v>
      </c>
    </row>
    <row r="15" spans="1:1" x14ac:dyDescent="0.25">
      <c r="A15" s="47" t="s">
        <v>38</v>
      </c>
    </row>
    <row r="16" spans="1:1" x14ac:dyDescent="0.25">
      <c r="A16" s="47" t="s">
        <v>39</v>
      </c>
    </row>
    <row r="17" spans="1:1" x14ac:dyDescent="0.25">
      <c r="A17" s="68" t="s">
        <v>40</v>
      </c>
    </row>
  </sheetData>
  <hyperlinks>
    <hyperlink ref="A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>
      <selection activeCell="D13" sqref="D13"/>
    </sheetView>
  </sheetViews>
  <sheetFormatPr defaultColWidth="8.88671875" defaultRowHeight="14.4" x14ac:dyDescent="0.3"/>
  <cols>
    <col min="1" max="1" width="36.109375" style="4" bestFit="1" customWidth="1"/>
    <col min="2" max="2" width="63.6640625" style="4" customWidth="1"/>
    <col min="3" max="3" width="11.33203125" style="4" customWidth="1"/>
    <col min="4" max="4" width="22.109375" style="4" bestFit="1" customWidth="1"/>
    <col min="5" max="5" width="13.33203125" style="4" customWidth="1"/>
    <col min="6" max="6" width="12" style="4" bestFit="1" customWidth="1"/>
    <col min="7" max="1025" width="8.88671875" style="4"/>
    <col min="1026" max="16384" width="8.88671875" style="28"/>
  </cols>
  <sheetData>
    <row r="1" spans="1:1025" x14ac:dyDescent="0.3">
      <c r="A1" s="69" t="s">
        <v>29</v>
      </c>
      <c r="B1" s="69"/>
      <c r="C1" s="69"/>
      <c r="D1" s="3"/>
      <c r="E1" s="3"/>
      <c r="F1" s="3"/>
      <c r="G1" s="3"/>
      <c r="H1" s="3"/>
      <c r="I1" s="28"/>
    </row>
    <row r="2" spans="1:1025" x14ac:dyDescent="0.3">
      <c r="A2" s="69" t="s">
        <v>30</v>
      </c>
      <c r="B2" s="69"/>
      <c r="C2" s="24"/>
      <c r="D2" s="3"/>
      <c r="E2" s="3"/>
      <c r="F2" s="3"/>
      <c r="G2" s="3"/>
      <c r="H2" s="3"/>
      <c r="I2" s="28"/>
    </row>
    <row r="3" spans="1:1025" x14ac:dyDescent="0.3">
      <c r="A3" s="24"/>
      <c r="B3" s="24"/>
      <c r="C3" s="24"/>
      <c r="D3" s="3"/>
      <c r="E3" s="3"/>
      <c r="F3" s="3"/>
      <c r="G3" s="3"/>
      <c r="H3" s="3"/>
      <c r="I3" s="28"/>
    </row>
    <row r="4" spans="1:1025" ht="13.5" customHeight="1" x14ac:dyDescent="0.3">
      <c r="A4" s="5" t="s">
        <v>25</v>
      </c>
      <c r="B4" s="3"/>
      <c r="C4" s="3"/>
      <c r="D4" s="3"/>
      <c r="E4" s="3"/>
      <c r="F4" s="3"/>
      <c r="G4" s="3"/>
      <c r="H4" s="3"/>
      <c r="I4" s="28"/>
    </row>
    <row r="5" spans="1:1025" ht="55.8" x14ac:dyDescent="0.3">
      <c r="A5" s="6"/>
      <c r="B5" s="7" t="s">
        <v>44</v>
      </c>
      <c r="C5" s="3" t="s">
        <v>46</v>
      </c>
      <c r="D5" s="28"/>
      <c r="E5" s="28"/>
      <c r="F5" s="28"/>
      <c r="G5" s="28"/>
      <c r="H5" s="28"/>
      <c r="I5" s="28"/>
    </row>
    <row r="6" spans="1:1025" ht="18.75" customHeight="1" x14ac:dyDescent="0.3">
      <c r="A6" s="6" t="s">
        <v>42</v>
      </c>
      <c r="B6" s="51" t="s">
        <v>32</v>
      </c>
      <c r="C6" s="8">
        <f>LEN(B6)</f>
        <v>21</v>
      </c>
      <c r="D6" s="28"/>
      <c r="E6" s="28"/>
      <c r="F6" s="28"/>
      <c r="G6" s="28"/>
      <c r="H6" s="28"/>
      <c r="I6" s="28"/>
    </row>
    <row r="7" spans="1:1025" ht="18" customHeight="1" thickBot="1" x14ac:dyDescent="0.35">
      <c r="A7" s="9" t="s">
        <v>43</v>
      </c>
      <c r="B7" s="52" t="s">
        <v>6</v>
      </c>
      <c r="C7" s="8">
        <f>LEN(B7)</f>
        <v>20</v>
      </c>
      <c r="D7" s="28"/>
      <c r="E7" s="28"/>
      <c r="F7" s="28"/>
      <c r="G7" s="28"/>
      <c r="H7" s="28"/>
      <c r="I7" s="28"/>
    </row>
    <row r="8" spans="1:1025" x14ac:dyDescent="0.3">
      <c r="A8" s="3"/>
      <c r="B8" s="3"/>
      <c r="C8" s="3"/>
      <c r="D8" s="3"/>
      <c r="E8" s="3"/>
      <c r="F8" s="3"/>
      <c r="G8" s="3"/>
      <c r="H8" s="3"/>
      <c r="I8" s="28"/>
    </row>
    <row r="9" spans="1:1025" ht="42.6" thickBot="1" x14ac:dyDescent="0.35">
      <c r="A9" s="10"/>
      <c r="B9" s="11" t="s">
        <v>7</v>
      </c>
      <c r="C9" s="12" t="s">
        <v>14</v>
      </c>
      <c r="D9" s="12" t="s">
        <v>8</v>
      </c>
      <c r="E9" s="12" t="s">
        <v>15</v>
      </c>
      <c r="F9" s="13" t="s">
        <v>9</v>
      </c>
      <c r="G9" s="14"/>
      <c r="H9" s="3"/>
      <c r="I9" s="28"/>
    </row>
    <row r="10" spans="1:1025" ht="58.2" thickBot="1" x14ac:dyDescent="0.35">
      <c r="A10" s="15"/>
      <c r="B10" s="16" t="s">
        <v>33</v>
      </c>
      <c r="C10" s="17" t="str">
        <f>B6</f>
        <v>GGAGCCTCAGAAATACAAAAA</v>
      </c>
      <c r="D10" s="18" t="s">
        <v>10</v>
      </c>
      <c r="E10" s="17" t="str">
        <f>B7</f>
        <v>CGGGATATCGGGTGGCGGCT</v>
      </c>
      <c r="F10" s="19" t="s">
        <v>34</v>
      </c>
      <c r="G10" s="14"/>
      <c r="H10" s="3"/>
      <c r="I10" s="20"/>
    </row>
    <row r="11" spans="1:1025" s="36" customFormat="1" x14ac:dyDescent="0.3">
      <c r="A11" s="29"/>
      <c r="B11" s="30"/>
      <c r="C11" s="30"/>
      <c r="D11" s="31"/>
      <c r="E11" s="30"/>
      <c r="F11" s="30"/>
      <c r="G11" s="32"/>
      <c r="H11" s="33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  <c r="AMK11" s="35"/>
    </row>
    <row r="12" spans="1:1025" x14ac:dyDescent="0.3">
      <c r="A12" s="37" t="s">
        <v>24</v>
      </c>
      <c r="B12" s="3"/>
      <c r="C12" s="3"/>
      <c r="D12" s="3"/>
      <c r="E12" s="3"/>
      <c r="F12" s="3"/>
      <c r="G12" s="3"/>
      <c r="H12" s="3"/>
      <c r="I12" s="20"/>
    </row>
    <row r="13" spans="1:1025" ht="31.95" customHeight="1" thickBot="1" x14ac:dyDescent="0.35">
      <c r="A13" s="9" t="s">
        <v>11</v>
      </c>
      <c r="B13" s="21" t="str">
        <f>CONCATENATE(B10,C10,D10,E10,F10)</f>
        <v>ATCTTGTGGAAAGGACGAAACACCGGGAGCCTCAGAAATACAAAAAGTTTTAGAGCTAGAAGAGACGGAATTCCTAGGATCCCGTCTCTCTGTATGAGACCACTCTTTCCCCGGGATATCGGGTGGCGGCTGTTTTAGAGCTAGAAATAGCAAGTT</v>
      </c>
      <c r="C13" s="3"/>
      <c r="D13" s="3"/>
      <c r="E13" s="3"/>
      <c r="F13" s="3"/>
      <c r="G13" s="3"/>
      <c r="H13" s="3"/>
      <c r="I13" s="20"/>
    </row>
    <row r="14" spans="1:1025" ht="18.75" customHeight="1" thickBot="1" x14ac:dyDescent="0.35">
      <c r="A14" s="66" t="s">
        <v>45</v>
      </c>
      <c r="B14" s="22">
        <f>LEN(B13)</f>
        <v>156</v>
      </c>
      <c r="C14" s="49"/>
      <c r="D14" s="3"/>
      <c r="E14" s="3"/>
      <c r="F14" s="3"/>
      <c r="G14" s="3"/>
      <c r="H14" s="3"/>
      <c r="I14" s="20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A2" sqref="A2"/>
    </sheetView>
  </sheetViews>
  <sheetFormatPr defaultColWidth="9.109375" defaultRowHeight="14.4" x14ac:dyDescent="0.3"/>
  <cols>
    <col min="1" max="1" width="24.88671875" style="25" customWidth="1"/>
    <col min="2" max="2" width="60.33203125" style="1" customWidth="1"/>
    <col min="3" max="3" width="48.109375" style="1" customWidth="1"/>
    <col min="4" max="4" width="61.88671875" style="1" bestFit="1" customWidth="1"/>
    <col min="5" max="5" width="27.33203125" style="1" customWidth="1"/>
    <col min="6" max="6" width="28.5546875" style="1" customWidth="1"/>
    <col min="7" max="7" width="29" style="1" customWidth="1"/>
    <col min="8" max="16384" width="9.109375" style="1"/>
  </cols>
  <sheetData>
    <row r="1" spans="1:13" x14ac:dyDescent="0.3">
      <c r="A1" s="42" t="s">
        <v>27</v>
      </c>
    </row>
    <row r="2" spans="1:13" ht="15" thickBot="1" x14ac:dyDescent="0.35">
      <c r="A2" s="42"/>
    </row>
    <row r="3" spans="1:13" ht="15" thickBot="1" x14ac:dyDescent="0.35">
      <c r="A3" s="43" t="s">
        <v>17</v>
      </c>
      <c r="B3" s="23" t="str">
        <f>UPPER(Design1!B13)</f>
        <v>ATCTTGTGGAAAGGACGAAACACCGGGAGCCTCAGAAATACAAAAAGTTTTAGAGCTAGAAGAGACGGAATTCCTAGGATCCCGTCTCTCTGTATGAGACCACTCTTTCCCCGGGATATCGGGTGGCGGCTGTTTTAGAGCTAGAAATAGCAAGTT</v>
      </c>
      <c r="C3" s="26"/>
    </row>
    <row r="4" spans="1:13" x14ac:dyDescent="0.3">
      <c r="A4" s="42" t="s">
        <v>16</v>
      </c>
      <c r="B4" s="60">
        <f>LEN(B3)</f>
        <v>156</v>
      </c>
      <c r="C4" s="27"/>
    </row>
    <row r="5" spans="1:13" x14ac:dyDescent="0.3">
      <c r="A5" s="42"/>
    </row>
    <row r="6" spans="1:13" s="2" customFormat="1" x14ac:dyDescent="0.3">
      <c r="A6" s="61" t="s">
        <v>18</v>
      </c>
      <c r="B6" s="62" t="s">
        <v>0</v>
      </c>
      <c r="C6" s="62" t="s">
        <v>1</v>
      </c>
      <c r="D6" s="62" t="s">
        <v>2</v>
      </c>
      <c r="E6" s="62" t="s">
        <v>3</v>
      </c>
      <c r="F6" s="62" t="s">
        <v>4</v>
      </c>
      <c r="G6" s="62" t="s">
        <v>5</v>
      </c>
    </row>
    <row r="7" spans="1:13" s="2" customFormat="1" x14ac:dyDescent="0.3">
      <c r="A7" s="61" t="s">
        <v>31</v>
      </c>
      <c r="B7" s="63">
        <v>1</v>
      </c>
      <c r="C7" s="64">
        <f>IF(B4=155,21,22)</f>
        <v>22</v>
      </c>
      <c r="D7" s="64">
        <f>C7+25</f>
        <v>47</v>
      </c>
      <c r="E7" s="64">
        <f>24+D7</f>
        <v>71</v>
      </c>
      <c r="F7" s="64">
        <f>E7+23</f>
        <v>94</v>
      </c>
      <c r="G7" s="64">
        <f>F7+23</f>
        <v>117</v>
      </c>
    </row>
    <row r="8" spans="1:13" s="2" customFormat="1" x14ac:dyDescent="0.3">
      <c r="A8" s="61" t="s">
        <v>16</v>
      </c>
      <c r="B8" s="65">
        <f>IF(B4=155,40,41)</f>
        <v>41</v>
      </c>
      <c r="C8" s="65">
        <v>45</v>
      </c>
      <c r="D8" s="65">
        <v>42</v>
      </c>
      <c r="E8" s="65">
        <v>41</v>
      </c>
      <c r="F8" s="65">
        <v>41</v>
      </c>
      <c r="G8" s="65">
        <v>40</v>
      </c>
    </row>
    <row r="9" spans="1:13" x14ac:dyDescent="0.3">
      <c r="A9" s="42"/>
    </row>
    <row r="10" spans="1:13" x14ac:dyDescent="0.3">
      <c r="A10" s="42" t="s">
        <v>28</v>
      </c>
      <c r="B10" s="53" t="str">
        <f>MID(B3,B7,B8)</f>
        <v>ATCTTGTGGAAAGGACGAAACACCGGGAGCCTCAGAAATAC</v>
      </c>
      <c r="C10" s="54" t="str">
        <f>MID(B3,C7,C8)</f>
        <v>ACCGGGAGCCTCAGAAATACAAAAAGTTTTAGAGCTAGAAGAGAC</v>
      </c>
      <c r="D10" s="53" t="str">
        <f>MID(B3,D7,D8)</f>
        <v>GTTTTAGAGCTAGAAGAGACGGAATTCCTAGGATCCCGTCTC</v>
      </c>
      <c r="E10" s="54" t="str">
        <f>MID(B3,E7,E8)</f>
        <v>TTCCTAGGATCCCGTCTCTCTGTATGAGACCACTCTTTCCC</v>
      </c>
      <c r="F10" s="53" t="str">
        <f>MID(B3,F7,F8)</f>
        <v>ATGAGACCACTCTTTCCCCGGGATATCGGGTGGCGGCTGTT</v>
      </c>
      <c r="G10" s="54" t="str">
        <f>MID(B3,G7,G8)</f>
        <v>TATCGGGTGGCGGCTGTTTTAGAGCTAGAAATAGCAAGTT</v>
      </c>
      <c r="H10" s="55"/>
      <c r="I10" s="55"/>
      <c r="J10" s="55"/>
      <c r="K10" s="55"/>
      <c r="L10" s="55"/>
      <c r="M10" s="55"/>
    </row>
    <row r="11" spans="1:13" x14ac:dyDescent="0.3">
      <c r="A11" s="42" t="s">
        <v>19</v>
      </c>
      <c r="B11" s="55" t="str">
        <f>CONCATENATE(MID(B10,LEN(B10),1),MID(B10,LEN(B10)-1,1),MID(B10,LEN(B10)-2,1),MID(B10,LEN(B10)-3,1),MID(B10,LEN(B10)-4,1),MID(B10,LEN(B10)-5,1),MID(B10,LEN(B10)-6,1),MID(B10,LEN(B10)-7,1),MID(B10,LEN(B10)-8,1),MID(B10,LEN(B10)-9,1),MID(B10,LEN(B10)-10,1),MID(B10,LEN(B10)-11,1),MID(B10,LEN(B10)-12,1),MID(B10,LEN(B10)-13,1),MID(B10,LEN(B10)-14,1),MID(B10,LEN(B10)-15,1),MID(B10,LEN(B10)-16,1),MID(B10,LEN(B10)-17,1),MID(B10,LEN(B10)-18,1),MID(B10,LEN(B10)-19,1),MID(B10,LEN(B10)-20,1),MID(B10,LEN(B10)-21,1),MID(B10,LEN(B10)-22,1),MID(B10,LEN(B10)-23,1),MID(B10,LEN(B10)-24,1),MID(B10,LEN(B10)-25,1),MID(B10,LEN(B10)-26,1),MID(B10,LEN(B10)-27,1),MID(B10,LEN(B10)-28,1),MID(B10,LEN(B10)-29,1),MID(B10,LEN(B10)-30,1),MID(B10,LEN(B10)-31,1),MID(B10,LEN(B10)-32,1),MID(B10,LEN(B10)-33,1),MID(B10,LEN(B10)-34,1),MID(B10,LEN(B10)-35,1),MID(B10,LEN(B10)-36,1),MID(B10,LEN(B10)-37,1),MID(B10,LEN(B10)-38,1),MID(B10,LEN(B10)-39,1),MID(B10,LEN(B10)-40,1))</f>
        <v>CATAAAGACTCCGAGGGCCACAAAGCAGGAAAGGTGTTCTA</v>
      </c>
      <c r="C11" s="53"/>
      <c r="D11" s="55" t="str">
        <f>CONCATENATE(MID(D10,LEN(D10),1),MID(D10,LEN(D10)-1,1),MID(D10,LEN(D10)-2,1),MID(D10,LEN(D10)-3,1),MID(D10,LEN(D10)-4,1),MID(D10,LEN(D10)-5,1),MID(D10,LEN(D10)-6,1),MID(D10,LEN(D10)-7,1),MID(D10,LEN(D10)-8,1),MID(D10,LEN(D10)-9,1),MID(D10,LEN(D10)-10,1),MID(D10,LEN(D10)-11,1),MID(D10,LEN(D10)-12,1),MID(D10,LEN(D10)-13,1),MID(D10,LEN(D10)-14,1),MID(D10,LEN(D10)-15,1),MID(D10,LEN(D10)-16,1),MID(D10,LEN(D10)-17,1),MID(D10,LEN(D10)-18,1),MID(D10,LEN(D10)-19,1),MID(D10,LEN(D10)-20,1),MID(D10,LEN(D10)-21,1),MID(D10,LEN(D10)-22,1),MID(D10,LEN(D10)-23,1),MID(D10,LEN(D10)-24,1),MID(D10,LEN(D10)-25,1),MID(D10,LEN(D10)-26,1),MID(D10,LEN(D10)-27,1),MID(D10,LEN(D10)-28,1),MID(D10,LEN(D10)-29,1),MID(D10,LEN(D10)-30,1),MID(D10,LEN(D10)-31,1),MID(D10,LEN(D10)-32,1),MID(D10,LEN(D10)-33,1),MID(D10,LEN(D10)-34,1),MID(D10,LEN(D10)-35,1),MID(D10,LEN(D10)-36,1),MID(D10,LEN(D10)-37,1),MID(D10,LEN(D10)-38,1),MID(D10,LEN(D10)-39,1),MID(D10,LEN(D10)-40,1),MID(D10,LEN(D10)-41,1))</f>
        <v>CTCTGCCCTAGGATCCTTAAGGCAGAGAAGATCGAGATTTTG</v>
      </c>
      <c r="E11" s="53"/>
      <c r="F11" s="55" t="str">
        <f>CONCATENATE(MID(F10,LEN(F10),1),MID(F10,LEN(F10)-1,1),MID(F10,LEN(F10)-2,1),MID(F10,LEN(F10)-3,1),MID(F10,LEN(F10)-4,1),MID(F10,LEN(F10)-5,1),MID(F10,LEN(F10)-6,1),MID(F10,LEN(F10)-7,1),MID(F10,LEN(F10)-8,1),MID(F10,LEN(F10)-9,1),MID(F10,LEN(F10)-10,1),MID(F10,LEN(F10)-11,1),MID(F10,LEN(F10)-12,1),MID(F10,LEN(F10)-13,1),MID(F10,LEN(F10)-14,1),MID(F10,LEN(F10)-15,1),MID(F10,LEN(F10)-16,1),MID(F10,LEN(F10)-17,1),MID(F10,LEN(F10)-18,1),MID(F10,LEN(F10)-19,1),MID(F10,LEN(F10)-20,1),MID(F10,LEN(F10)-21,1),MID(F10,LEN(F10)-22,1),MID(F10,LEN(F10)-23,1),MID(F10,LEN(F10)-24,1),MID(F10,LEN(F10)-25,1),MID(F10,LEN(F10)-26,1),MID(F10,LEN(F10)-27,1),MID(F10,LEN(F10)-28,1),MID(F10,LEN(F10)-29,1),MID(F10,LEN(F10)-30,1),MID(F10,LEN(F10)-31,1),MID(F10,LEN(F10)-32,1),MID(F10,LEN(F10)-33,1),MID(F10,LEN(F10)-34,1),MID(F10,LEN(F10)-35,1),MID(F10,LEN(F10)-36,1),MID(F10,LEN(F10)-37,1),MID(F10,LEN(F10)-38,1),MID(F10,LEN(F10)-39,1),MID(F10,LEN(F10)-40,1))</f>
        <v>TTGTCGGCGGTGGGCTATAGGGCCCCTTTCTCACCAGAGTA</v>
      </c>
      <c r="G11" s="53"/>
      <c r="H11" s="55"/>
      <c r="I11" s="55"/>
      <c r="J11" s="55"/>
      <c r="K11" s="55"/>
    </row>
    <row r="12" spans="1:13" ht="28.8" x14ac:dyDescent="0.3">
      <c r="A12" s="42" t="s">
        <v>20</v>
      </c>
      <c r="B12" s="56" t="str">
        <f xml:space="preserve"> SUBSTITUTE( SUBSTITUTE( SUBSTITUTE( SUBSTITUTE( SUBSTITUTE( SUBSTITUTE( SUBSTITUTE( SUBSTITUTE( B11, "A", 1), "C", 2), "G", 3),"T", 4), 1, "T"), 2, "G"), 3, "C"), 4, "A")</f>
        <v>GTATTTCTGAGGCTCCCGGTGTTTCGTCCTTTCCACAAGAT</v>
      </c>
      <c r="C12" s="57"/>
      <c r="D12" s="56" t="str">
        <f xml:space="preserve"> SUBSTITUTE( SUBSTITUTE( SUBSTITUTE( SUBSTITUTE( SUBSTITUTE( SUBSTITUTE( SUBSTITUTE( SUBSTITUTE( D11, "A", 1), "C", 2), "G", 3),"T", 4), 1, "T"), 2, "G"), 3, "C"), 4, "A")</f>
        <v>GAGACGGGATCCTAGGAATTCCGTCTCTTCTAGCTCTAAAAC</v>
      </c>
      <c r="E12" s="57"/>
      <c r="F12" s="56" t="str">
        <f xml:space="preserve"> SUBSTITUTE( SUBSTITUTE( SUBSTITUTE( SUBSTITUTE( SUBSTITUTE( SUBSTITUTE( SUBSTITUTE( SUBSTITUTE( F11, "A", 1), "C", 2), "G", 3),"T", 4), 1, "T"), 2, "G"), 3, "C"), 4, "A")</f>
        <v>AACAGCCGCCACCCGATATCCCGGGGAAAGAGTGGTCTCAT</v>
      </c>
      <c r="G12" s="57"/>
      <c r="H12" s="55"/>
      <c r="I12" s="55"/>
      <c r="J12" s="55"/>
      <c r="K12" s="55"/>
    </row>
    <row r="13" spans="1:13" x14ac:dyDescent="0.3">
      <c r="A13" s="42" t="s">
        <v>21</v>
      </c>
      <c r="B13" s="55">
        <f>LEN(B12)</f>
        <v>41</v>
      </c>
      <c r="C13" s="55">
        <f>LEN(C10)</f>
        <v>45</v>
      </c>
      <c r="D13" s="55">
        <f>LEN(D12)</f>
        <v>42</v>
      </c>
      <c r="E13" s="55">
        <f>LEN(E10)</f>
        <v>41</v>
      </c>
      <c r="F13" s="55">
        <f>LEN(F12)</f>
        <v>41</v>
      </c>
      <c r="G13" s="55">
        <f>LEN(G10)</f>
        <v>40</v>
      </c>
      <c r="H13" s="55"/>
      <c r="I13" s="55"/>
      <c r="J13" s="55"/>
      <c r="K13" s="55"/>
    </row>
    <row r="14" spans="1:13" x14ac:dyDescent="0.3">
      <c r="A14" s="42" t="s">
        <v>19</v>
      </c>
      <c r="B14" s="55" t="str">
        <f>CONCATENATE(MID(B10,LEN(B10),1),MID(B10,LEN(B10)-1,1),MID(B10,LEN(B10)-2,1),MID(B10,LEN(B10)-3,1),MID(B10,LEN(B10)-4,1),MID(B10,LEN(B10)-5,1),MID(B10,LEN(B10)-6,1),MID(B10,LEN(B10)-7,1),MID(B10,LEN(B10)-8,1),MID(B10,LEN(B10)-9,1),MID(B10,LEN(B10)-10,1),MID(B10,LEN(B10)-11,1),MID(B10,LEN(B10)-12,1),MID(B10,LEN(B10)-13,1),MID(B10,LEN(B10)-14,1),MID(B10,LEN(B10)-15,1),MID(B10,LEN(B10)-16,1),MID(B10,LEN(B10)-17,1),MID(B10,LEN(B10)-18,1),MID(B10,LEN(B10)-19,1),MID(B10,LEN(B10)-20,1),MID(B10,LEN(B10)-21,1),MID(B10,LEN(B10)-22,1),MID(B10,LEN(B10)-23,1),MID(B10,LEN(B10)-24,1),MID(B10,LEN(B10)-25,1),MID(B10,LEN(B10)-26,1),MID(B10,LEN(B10)-27,1),MID(B10,LEN(B10)-28,1),MID(B10,LEN(B10)-29,1),MID(B10,LEN(B10)-30,1),MID(B10,LEN(B10)-31,1),MID(B10,LEN(B10)-32,1),MID(B10,LEN(B10)-33,1),MID(B10,LEN(B10)-34,1),MID(B10,LEN(B10)-35,1),MID(B10,LEN(B10)-36,1),MID(B10,LEN(B10)-37,1),MID(B10,LEN(B10)-38,1),MID(B10,LEN(B10)-39,1))</f>
        <v>CATAAAGACTCCGAGGGCCACAAAGCAGGAAAGGTGTTCT</v>
      </c>
      <c r="C14" s="53"/>
      <c r="D14" s="55" t="str">
        <f>CONCATENATE(MID(D10,LEN(D10),1),MID(D10,LEN(D10)-1,1),MID(D10,LEN(D10)-2,1),MID(D10,LEN(D10)-3,1),MID(D10,LEN(D10)-4,1),MID(D10,LEN(D10)-5,1),MID(D10,LEN(D10)-6,1),MID(D10,LEN(D10)-7,1),MID(D10,LEN(D10)-8,1),MID(D10,LEN(D10)-9,1),MID(D10,LEN(D10)-10,1),MID(D10,LEN(D10)-11,1),MID(D10,LEN(D10)-12,1),MID(D10,LEN(D10)-13,1),MID(D10,LEN(D10)-14,1),MID(D10,LEN(D10)-15,1),MID(D10,LEN(D10)-16,1),MID(D10,LEN(D10)-17,1),MID(D10,LEN(D10)-18,1),MID(D10,LEN(D10)-19,1),MID(D10,LEN(D10)-20,1),MID(D10,LEN(D10)-21,1),MID(D10,LEN(D10)-22,1),MID(D10,LEN(D10)-23,1),MID(D10,LEN(D10)-24,1),MID(D10,LEN(D10)-25,1),MID(D10,LEN(D10)-26,1),MID(D10,LEN(D10)-27,1),MID(D10,LEN(D10)-28,1),MID(D10,LEN(D10)-29,1),MID(D10,LEN(D10)-30,1),MID(D10,LEN(D10)-31,1),MID(D10,LEN(D10)-32,1),MID(D10,LEN(D10)-33,1),MID(D10,LEN(D10)-34,1),MID(D10,LEN(D10)-35,1),MID(D10,LEN(D10)-36,1),MID(D10,LEN(D10)-37,1),MID(D10,LEN(D10)-38,1),MID(D10,LEN(D10)-39,1),MID(D10,LEN(D10)-40,1),MID(D10,LEN(D10)-41,1))</f>
        <v>CTCTGCCCTAGGATCCTTAAGGCAGAGAAGATCGAGATTTTG</v>
      </c>
      <c r="E14" s="53"/>
      <c r="F14" s="55" t="str">
        <f>CONCATENATE(MID(F10,LEN(F10),1),MID(F10,LEN(F10)-1,1),MID(F10,LEN(F10)-2,1),MID(F10,LEN(F10)-3,1),MID(F10,LEN(F10)-4,1),MID(F10,LEN(F10)-5,1),MID(F10,LEN(F10)-6,1),MID(F10,LEN(F10)-7,1),MID(F10,LEN(F10)-8,1),MID(F10,LEN(F10)-9,1),MID(F10,LEN(F10)-10,1),MID(F10,LEN(F10)-11,1),MID(F10,LEN(F10)-12,1),MID(F10,LEN(F10)-13,1),MID(F10,LEN(F10)-14,1),MID(F10,LEN(F10)-15,1),MID(F10,LEN(F10)-16,1),MID(F10,LEN(F10)-17,1),MID(F10,LEN(F10)-18,1),MID(F10,LEN(F10)-19,1),MID(F10,LEN(F10)-20,1),MID(F10,LEN(F10)-21,1),MID(F10,LEN(F10)-22,1),MID(F10,LEN(F10)-23,1),MID(F10,LEN(F10)-24,1),MID(F10,LEN(F10)-25,1),MID(F10,LEN(F10)-26,1),MID(F10,LEN(F10)-27,1),MID(F10,LEN(F10)-28,1),MID(F10,LEN(F10)-29,1),MID(F10,LEN(F10)-30,1),MID(F10,LEN(F10)-31,1),MID(F10,LEN(F10)-32,1),MID(F10,LEN(F10)-33,1),MID(F10,LEN(F10)-34,1),MID(F10,LEN(F10)-35,1),MID(F10,LEN(F10)-36,1),MID(F10,LEN(F10)-37,1),MID(F10,LEN(F10)-38,1),MID(F10,LEN(F10)-39,1),MID(F10,LEN(F10)-40,1))</f>
        <v>TTGTCGGCGGTGGGCTATAGGGCCCCTTTCTCACCAGAGTA</v>
      </c>
      <c r="G14" s="53"/>
      <c r="H14" s="55"/>
      <c r="I14" s="55"/>
      <c r="J14" s="55"/>
      <c r="K14" s="55"/>
      <c r="L14" s="55"/>
      <c r="M14" s="55"/>
    </row>
    <row r="15" spans="1:13" ht="28.8" x14ac:dyDescent="0.3">
      <c r="A15" s="42" t="s">
        <v>20</v>
      </c>
      <c r="B15" s="56" t="str">
        <f xml:space="preserve"> SUBSTITUTE( SUBSTITUTE( SUBSTITUTE( SUBSTITUTE( SUBSTITUTE( SUBSTITUTE( SUBSTITUTE( SUBSTITUTE( B14, "A", 1), "C", 2), "G", 3),"T", 4), 1, "T"), 2, "G"), 3, "C"), 4, "A")</f>
        <v>GTATTTCTGAGGCTCCCGGTGTTTCGTCCTTTCCACAAGA</v>
      </c>
      <c r="C15" s="57"/>
      <c r="D15" s="56" t="str">
        <f xml:space="preserve"> SUBSTITUTE( SUBSTITUTE( SUBSTITUTE( SUBSTITUTE( SUBSTITUTE( SUBSTITUTE( SUBSTITUTE( SUBSTITUTE( D14, "A", 1), "C", 2), "G", 3),"T", 4), 1, "T"), 2, "G"), 3, "C"), 4, "A")</f>
        <v>GAGACGGGATCCTAGGAATTCCGTCTCTTCTAGCTCTAAAAC</v>
      </c>
      <c r="E15" s="57"/>
      <c r="F15" s="56" t="str">
        <f xml:space="preserve"> SUBSTITUTE( SUBSTITUTE( SUBSTITUTE( SUBSTITUTE( SUBSTITUTE( SUBSTITUTE( SUBSTITUTE( SUBSTITUTE( F14, "A", 1), "C", 2), "G", 3),"T", 4), 1, "T"), 2, "G"), 3, "C"), 4, "A")</f>
        <v>AACAGCCGCCACCCGATATCCCGGGGAAAGAGTGGTCTCAT</v>
      </c>
      <c r="G15" s="57"/>
      <c r="H15" s="55"/>
      <c r="I15" s="55"/>
      <c r="J15" s="55"/>
      <c r="K15" s="55"/>
      <c r="L15" s="55"/>
      <c r="M15" s="55"/>
    </row>
    <row r="16" spans="1:13" x14ac:dyDescent="0.3">
      <c r="A16" s="42" t="s">
        <v>21</v>
      </c>
      <c r="B16" s="55">
        <f>LEN(B15)</f>
        <v>40</v>
      </c>
      <c r="C16" s="55">
        <f>LEN(C10)</f>
        <v>45</v>
      </c>
      <c r="D16" s="55">
        <f>LEN(D15)</f>
        <v>42</v>
      </c>
      <c r="E16" s="55">
        <f>LEN(E10)</f>
        <v>41</v>
      </c>
      <c r="F16" s="55">
        <f>LEN(F15)</f>
        <v>41</v>
      </c>
      <c r="G16" s="55">
        <f>LEN(G10)</f>
        <v>40</v>
      </c>
      <c r="H16" s="55"/>
      <c r="I16" s="55"/>
      <c r="J16" s="55"/>
      <c r="K16" s="55"/>
    </row>
    <row r="17" spans="1:4" x14ac:dyDescent="0.3">
      <c r="A17" s="42"/>
    </row>
    <row r="18" spans="1:4" ht="15" thickBot="1" x14ac:dyDescent="0.35">
      <c r="A18" s="42" t="s">
        <v>24</v>
      </c>
      <c r="C18" s="58" t="s">
        <v>16</v>
      </c>
    </row>
    <row r="19" spans="1:4" x14ac:dyDescent="0.3">
      <c r="A19" s="44" t="s">
        <v>0</v>
      </c>
      <c r="B19" s="38" t="str">
        <f>IF(B4=155,B15,B12)</f>
        <v>GTATTTCTGAGGCTCCCGGTGTTTCGTCCTTTCCACAAGAT</v>
      </c>
      <c r="C19" s="59">
        <f>LEN(B19)</f>
        <v>41</v>
      </c>
    </row>
    <row r="20" spans="1:4" ht="15" thickBot="1" x14ac:dyDescent="0.35">
      <c r="A20" s="45" t="s">
        <v>1</v>
      </c>
      <c r="B20" s="39" t="str">
        <f>C10</f>
        <v>ACCGGGAGCCTCAGAAATACAAAAAGTTTTAGAGCTAGAAGAGAC</v>
      </c>
      <c r="C20" s="59">
        <f t="shared" ref="C20:C24" si="0">LEN(B20)</f>
        <v>45</v>
      </c>
    </row>
    <row r="21" spans="1:4" x14ac:dyDescent="0.3">
      <c r="A21" s="45" t="s">
        <v>2</v>
      </c>
      <c r="B21" s="38" t="str">
        <f>IF(B4=155,D15,D12)</f>
        <v>GAGACGGGATCCTAGGAATTCCGTCTCTTCTAGCTCTAAAAC</v>
      </c>
      <c r="C21" s="59">
        <f t="shared" si="0"/>
        <v>42</v>
      </c>
    </row>
    <row r="22" spans="1:4" x14ac:dyDescent="0.3">
      <c r="A22" s="45" t="s">
        <v>3</v>
      </c>
      <c r="B22" s="39" t="str">
        <f>E10</f>
        <v>TTCCTAGGATCCCGTCTCTCTGTATGAGACCACTCTTTCCC</v>
      </c>
      <c r="C22" s="59">
        <f t="shared" si="0"/>
        <v>41</v>
      </c>
    </row>
    <row r="23" spans="1:4" x14ac:dyDescent="0.3">
      <c r="A23" s="45" t="s">
        <v>4</v>
      </c>
      <c r="B23" s="40" t="str">
        <f>IF(B4=155,F15,F12)</f>
        <v>AACAGCCGCCACCCGATATCCCGGGGAAAGAGTGGTCTCAT</v>
      </c>
      <c r="C23" s="59">
        <f t="shared" si="0"/>
        <v>41</v>
      </c>
      <c r="D23" s="1">
        <f>IF(LEN(B3),155,156)</f>
        <v>155</v>
      </c>
    </row>
    <row r="24" spans="1:4" ht="15" thickBot="1" x14ac:dyDescent="0.35">
      <c r="A24" s="46" t="s">
        <v>5</v>
      </c>
      <c r="B24" s="41" t="str">
        <f>G10</f>
        <v>TATCGGGTGGCGGCTGTTTTAGAGCTAGAAATAGCAAGTT</v>
      </c>
      <c r="C24" s="59">
        <f t="shared" si="0"/>
        <v>40</v>
      </c>
    </row>
    <row r="25" spans="1:4" x14ac:dyDescent="0.3">
      <c r="A25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Design1</vt:lpstr>
      <vt:lpstr>Design2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Rory Johnson</dc:creator>
  <cp:lastModifiedBy>Rory Johnson</cp:lastModifiedBy>
  <dcterms:created xsi:type="dcterms:W3CDTF">2016-02-19T15:28:00Z</dcterms:created>
  <dcterms:modified xsi:type="dcterms:W3CDTF">2017-01-06T11:06:31Z</dcterms:modified>
</cp:coreProperties>
</file>